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FILESERVER\Data\FINANCE\Finance Director\Transparency\Debt\"/>
    </mc:Choice>
  </mc:AlternateContent>
  <xr:revisionPtr revIDLastSave="0" documentId="8_{6AB1D386-161C-4B0D-A8DE-5199909D0517}" xr6:coauthVersionLast="47" xr6:coauthVersionMax="47" xr10:uidLastSave="{00000000-0000-0000-0000-000000000000}"/>
  <bookViews>
    <workbookView xWindow="-120" yWindow="-120" windowWidth="29040" windowHeight="15840" xr2:uid="{1B41F3EA-E2FE-D949-A23A-CFE6A83CC15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E14" i="1"/>
  <c r="E13" i="1"/>
  <c r="E12" i="1"/>
  <c r="E11" i="1"/>
  <c r="J9" i="1"/>
  <c r="E8" i="1"/>
  <c r="E5" i="1"/>
  <c r="C15" i="1" l="1"/>
  <c r="F5" i="1"/>
  <c r="F7" i="1"/>
  <c r="H9" i="1"/>
  <c r="I15" i="1"/>
  <c r="J7" i="1"/>
  <c r="F6" i="1"/>
  <c r="J6" i="1"/>
  <c r="J8" i="1"/>
  <c r="G15" i="1"/>
  <c r="E15" i="1"/>
  <c r="F15" i="1" s="1"/>
  <c r="J5" i="1"/>
  <c r="H15" i="1" l="1"/>
  <c r="J15" i="1"/>
</calcChain>
</file>

<file path=xl/sharedStrings.xml><?xml version="1.0" encoding="utf-8"?>
<sst xmlns="http://schemas.openxmlformats.org/spreadsheetml/2006/main" count="27" uniqueCount="23">
  <si>
    <t>Oustanding Debt Issues by Payment Sources</t>
  </si>
  <si>
    <t>Outstanding Debt</t>
  </si>
  <si>
    <t>General Obligation Refunding Bonds, Series 2013</t>
  </si>
  <si>
    <t>Tax &amp; Revenue Certificates of Obligation, Series 2014</t>
  </si>
  <si>
    <t>Tax &amp; Revenue Certificates of Obligation, Series 2016</t>
  </si>
  <si>
    <t>Tax Notes, Series 2018</t>
  </si>
  <si>
    <t>Tax &amp; Revenue Certificates of Obligation, Series 2020</t>
  </si>
  <si>
    <t>Original Principal</t>
  </si>
  <si>
    <t>Remaining Principal</t>
  </si>
  <si>
    <t>Call Date</t>
  </si>
  <si>
    <t>Self-Supported</t>
  </si>
  <si>
    <t>Amount</t>
  </si>
  <si>
    <t>Partner Supported</t>
  </si>
  <si>
    <t>Percent</t>
  </si>
  <si>
    <t>Tax Supported</t>
  </si>
  <si>
    <t>Anytime</t>
  </si>
  <si>
    <t>General Obligation Refunding Bonds, Series 2021</t>
  </si>
  <si>
    <t>Tax &amp; Revenue Certificates of Obligation, Series 2021A</t>
  </si>
  <si>
    <t>Tax &amp; Revenue Certificates of Obligation, Series 2021B</t>
  </si>
  <si>
    <t>Tax &amp; Revenue Certificates of Obligation, Series 2022A</t>
  </si>
  <si>
    <t>Tax &amp; Revenue Certificates of Obligation, Series 2022B</t>
  </si>
  <si>
    <t xml:space="preserve">  Total Debt Outstanding</t>
  </si>
  <si>
    <t>FYE 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</si>
</sst>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1" xfId="2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8" xfId="0" applyFont="1" applyBorder="1"/>
    <xf numFmtId="0" fontId="5" fillId="0" borderId="0" xfId="0" applyFont="1"/>
    <xf numFmtId="0" fontId="4" fillId="0" borderId="0" xfId="0" applyFont="1"/>
    <xf numFmtId="164" fontId="5" fillId="0" borderId="0" xfId="1" applyNumberFormat="1" applyFont="1"/>
    <xf numFmtId="164" fontId="5" fillId="0" borderId="0" xfId="1" applyNumberFormat="1" applyFont="1" applyBorder="1"/>
    <xf numFmtId="14" fontId="1" fillId="0" borderId="0" xfId="0" applyNumberFormat="1" applyFont="1"/>
    <xf numFmtId="164" fontId="1" fillId="0" borderId="0" xfId="1" applyNumberFormat="1" applyFont="1" applyBorder="1"/>
    <xf numFmtId="10" fontId="1" fillId="0" borderId="0" xfId="2" applyNumberFormat="1" applyFont="1"/>
    <xf numFmtId="165" fontId="5" fillId="0" borderId="0" xfId="3" applyNumberFormat="1" applyFont="1"/>
    <xf numFmtId="165" fontId="5" fillId="0" borderId="0" xfId="3" applyNumberFormat="1" applyFont="1" applyBorder="1"/>
    <xf numFmtId="165" fontId="1" fillId="0" borderId="0" xfId="3" applyNumberFormat="1" applyFont="1" applyBorder="1"/>
    <xf numFmtId="14" fontId="1" fillId="0" borderId="0" xfId="0" applyNumberFormat="1" applyFont="1" applyAlignment="1">
      <alignment horizontal="right"/>
    </xf>
    <xf numFmtId="164" fontId="4" fillId="0" borderId="1" xfId="0" applyNumberFormat="1" applyFont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Director/Debt%20Service/Debt%20Allocation%20By%20Issue/Debt%20Allocation%20Issues%20-%20DEBT%20BOOK%20FOR%20BUDGET%20FY%202023%20(6-14-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anding Debt"/>
      <sheetName val="Debt Assumptions"/>
      <sheetName val="Combined Issues"/>
      <sheetName val="Chart - Aggregate Payments"/>
      <sheetName val="Combined Issues - Prin Outstand"/>
      <sheetName val="Self-Support &amp; I&amp;S Debt Srv"/>
      <sheetName val="Chart - Tax v Self Supported"/>
      <sheetName val="GOREF2013"/>
      <sheetName val="CO2014"/>
      <sheetName val="CO2016"/>
      <sheetName val="Notes2018"/>
      <sheetName val="CO2020"/>
      <sheetName val="GOREF2021"/>
      <sheetName val="CO2021A"/>
      <sheetName val="CO2021B"/>
      <sheetName val="CO2022A"/>
      <sheetName val="CO2022B"/>
      <sheetName val="Combined Tax vs SS ds"/>
      <sheetName val="Aggregate Tax Supported Chart"/>
      <sheetName val="Aggregate Self Supported Chart"/>
      <sheetName val="Aggregate Partner Paid Chart"/>
      <sheetName val="CO 2018"/>
      <sheetName val="Total New Issues"/>
      <sheetName val="CIP Tax Analysis"/>
      <sheetName val="W&amp;S Analysis"/>
      <sheetName val="CIP Tax Analysis -Self Support"/>
      <sheetName val="Self Suporte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B956-B0AE-4249-9DEC-BDBBE8723D19}">
  <dimension ref="A1:J16"/>
  <sheetViews>
    <sheetView tabSelected="1" workbookViewId="0">
      <selection activeCell="A24" sqref="A24"/>
    </sheetView>
  </sheetViews>
  <sheetFormatPr defaultColWidth="11" defaultRowHeight="15.75" x14ac:dyDescent="0.25"/>
  <cols>
    <col min="1" max="1" width="45.875" bestFit="1" customWidth="1"/>
    <col min="2" max="2" width="16.125" customWidth="1"/>
    <col min="3" max="3" width="18.625" customWidth="1"/>
    <col min="4" max="10" width="14.875" customWidth="1"/>
  </cols>
  <sheetData>
    <row r="1" spans="1:10" ht="18.75" x14ac:dyDescent="0.3">
      <c r="A1" s="2" t="s">
        <v>0</v>
      </c>
    </row>
    <row r="2" spans="1:10" ht="15.95" customHeight="1" x14ac:dyDescent="0.25">
      <c r="A2" s="1" t="s">
        <v>22</v>
      </c>
    </row>
    <row r="3" spans="1:10" x14ac:dyDescent="0.25">
      <c r="B3" s="4"/>
      <c r="C3" s="4"/>
      <c r="D3" s="4"/>
      <c r="E3" s="9" t="s">
        <v>10</v>
      </c>
      <c r="F3" s="10"/>
      <c r="G3" s="11" t="s">
        <v>12</v>
      </c>
      <c r="H3" s="12"/>
      <c r="I3" s="11" t="s">
        <v>14</v>
      </c>
      <c r="J3" s="12"/>
    </row>
    <row r="4" spans="1:10" x14ac:dyDescent="0.25">
      <c r="A4" s="13" t="s">
        <v>1</v>
      </c>
      <c r="B4" s="5" t="s">
        <v>7</v>
      </c>
      <c r="C4" s="5" t="s">
        <v>8</v>
      </c>
      <c r="D4" s="6" t="s">
        <v>9</v>
      </c>
      <c r="E4" s="7" t="s">
        <v>11</v>
      </c>
      <c r="F4" s="8" t="s">
        <v>13</v>
      </c>
      <c r="G4" s="7" t="s">
        <v>11</v>
      </c>
      <c r="H4" s="8" t="s">
        <v>13</v>
      </c>
      <c r="I4" s="7" t="s">
        <v>11</v>
      </c>
      <c r="J4" s="8" t="s">
        <v>13</v>
      </c>
    </row>
    <row r="5" spans="1:10" x14ac:dyDescent="0.25">
      <c r="A5" s="14" t="s">
        <v>2</v>
      </c>
      <c r="B5" s="16">
        <v>5125000</v>
      </c>
      <c r="C5" s="17">
        <v>800000</v>
      </c>
      <c r="D5" s="18">
        <v>44805</v>
      </c>
      <c r="E5" s="19">
        <f>+'[1]Outstanding Debt'!E51</f>
        <v>0</v>
      </c>
      <c r="F5" s="20">
        <f>+E5/C5</f>
        <v>0</v>
      </c>
      <c r="G5" s="19">
        <v>0</v>
      </c>
      <c r="H5" s="20">
        <v>0</v>
      </c>
      <c r="I5" s="19">
        <v>800000</v>
      </c>
      <c r="J5" s="20">
        <f>+I5/C5</f>
        <v>1</v>
      </c>
    </row>
    <row r="6" spans="1:10" x14ac:dyDescent="0.25">
      <c r="A6" s="14" t="s">
        <v>3</v>
      </c>
      <c r="B6" s="21">
        <v>3995000</v>
      </c>
      <c r="C6" s="22">
        <v>2125000</v>
      </c>
      <c r="D6" s="18">
        <v>45536</v>
      </c>
      <c r="E6" s="23">
        <v>531250</v>
      </c>
      <c r="F6" s="20">
        <f>+E6/C6</f>
        <v>0.25</v>
      </c>
      <c r="G6" s="23">
        <v>0</v>
      </c>
      <c r="H6" s="20">
        <v>0</v>
      </c>
      <c r="I6" s="23">
        <v>1593750</v>
      </c>
      <c r="J6" s="20">
        <f>+I6/C6</f>
        <v>0.75</v>
      </c>
    </row>
    <row r="7" spans="1:10" x14ac:dyDescent="0.25">
      <c r="A7" s="14" t="s">
        <v>4</v>
      </c>
      <c r="B7" s="21">
        <v>5665000</v>
      </c>
      <c r="C7" s="22">
        <v>4240000</v>
      </c>
      <c r="D7" s="18">
        <v>46266</v>
      </c>
      <c r="E7" s="23">
        <v>1413192</v>
      </c>
      <c r="F7" s="20">
        <f>+E7/C7</f>
        <v>0.33329999999999999</v>
      </c>
      <c r="G7" s="23">
        <v>0</v>
      </c>
      <c r="H7" s="20">
        <v>0</v>
      </c>
      <c r="I7" s="23">
        <v>2826808</v>
      </c>
      <c r="J7" s="20">
        <f>+I7/C7</f>
        <v>0.66669999999999996</v>
      </c>
    </row>
    <row r="8" spans="1:10" x14ac:dyDescent="0.25">
      <c r="A8" s="14" t="s">
        <v>5</v>
      </c>
      <c r="B8" s="21">
        <v>1285000</v>
      </c>
      <c r="C8" s="22">
        <v>660000</v>
      </c>
      <c r="D8" s="24" t="s">
        <v>15</v>
      </c>
      <c r="E8" s="23">
        <f>+'[1]Outstanding Debt'!AF51</f>
        <v>0</v>
      </c>
      <c r="F8" s="20">
        <v>0</v>
      </c>
      <c r="G8" s="23">
        <v>0</v>
      </c>
      <c r="H8" s="20">
        <v>0</v>
      </c>
      <c r="I8" s="23">
        <v>660000</v>
      </c>
      <c r="J8" s="20">
        <f>+I8/C8</f>
        <v>1</v>
      </c>
    </row>
    <row r="9" spans="1:10" x14ac:dyDescent="0.25">
      <c r="A9" s="14" t="s">
        <v>6</v>
      </c>
      <c r="B9" s="21">
        <v>8965000</v>
      </c>
      <c r="C9" s="21">
        <v>8000000</v>
      </c>
      <c r="D9" s="24">
        <v>47362</v>
      </c>
      <c r="E9" s="23">
        <v>0</v>
      </c>
      <c r="F9" s="20">
        <v>0</v>
      </c>
      <c r="G9" s="23">
        <v>5280000</v>
      </c>
      <c r="H9" s="20">
        <f>+G9/C9</f>
        <v>0.66</v>
      </c>
      <c r="I9" s="23">
        <v>2720000</v>
      </c>
      <c r="J9" s="20">
        <f>+I9/C9</f>
        <v>0.34</v>
      </c>
    </row>
    <row r="10" spans="1:10" x14ac:dyDescent="0.25">
      <c r="A10" s="14" t="s">
        <v>16</v>
      </c>
      <c r="B10" s="21">
        <v>6205000</v>
      </c>
      <c r="C10" s="21">
        <v>4680000</v>
      </c>
      <c r="D10" s="24">
        <v>47362</v>
      </c>
      <c r="E10" s="23">
        <v>3322800</v>
      </c>
      <c r="F10" s="20">
        <v>0.71</v>
      </c>
      <c r="G10" s="23">
        <v>0</v>
      </c>
      <c r="H10" s="20">
        <v>0</v>
      </c>
      <c r="I10" s="23">
        <v>1357200</v>
      </c>
      <c r="J10" s="20">
        <v>0.28999999999999998</v>
      </c>
    </row>
    <row r="11" spans="1:10" x14ac:dyDescent="0.25">
      <c r="A11" s="14" t="s">
        <v>17</v>
      </c>
      <c r="B11" s="21">
        <v>4742000</v>
      </c>
      <c r="C11" s="21">
        <v>4602000</v>
      </c>
      <c r="D11" s="24">
        <v>48092</v>
      </c>
      <c r="E11" s="23">
        <f>+C11*F11</f>
        <v>4602000</v>
      </c>
      <c r="F11" s="20">
        <v>1</v>
      </c>
      <c r="G11" s="23">
        <v>0</v>
      </c>
      <c r="H11" s="20">
        <v>0</v>
      </c>
      <c r="I11" s="23">
        <v>0</v>
      </c>
      <c r="J11" s="20">
        <v>0</v>
      </c>
    </row>
    <row r="12" spans="1:10" x14ac:dyDescent="0.25">
      <c r="A12" s="14" t="s">
        <v>18</v>
      </c>
      <c r="B12" s="21">
        <v>2125000</v>
      </c>
      <c r="C12" s="21">
        <v>2060000</v>
      </c>
      <c r="D12" s="24">
        <v>48092</v>
      </c>
      <c r="E12" s="23">
        <f>+C12*F12</f>
        <v>2060000</v>
      </c>
      <c r="F12" s="20">
        <v>1</v>
      </c>
      <c r="G12" s="23">
        <v>0</v>
      </c>
      <c r="H12" s="20">
        <v>0</v>
      </c>
      <c r="I12" s="23">
        <v>0</v>
      </c>
      <c r="J12" s="20">
        <v>0</v>
      </c>
    </row>
    <row r="13" spans="1:10" x14ac:dyDescent="0.25">
      <c r="A13" s="14" t="s">
        <v>19</v>
      </c>
      <c r="B13" s="21">
        <v>12707000</v>
      </c>
      <c r="C13" s="21">
        <v>12707000</v>
      </c>
      <c r="D13" s="18">
        <v>48458</v>
      </c>
      <c r="E13" s="23">
        <f>+C13*F13</f>
        <v>12707000</v>
      </c>
      <c r="F13" s="20">
        <v>1</v>
      </c>
      <c r="G13" s="23">
        <v>0</v>
      </c>
      <c r="H13" s="20">
        <v>0</v>
      </c>
      <c r="I13" s="23">
        <v>0</v>
      </c>
      <c r="J13" s="20">
        <v>0</v>
      </c>
    </row>
    <row r="14" spans="1:10" x14ac:dyDescent="0.25">
      <c r="A14" s="14" t="s">
        <v>20</v>
      </c>
      <c r="B14" s="21">
        <v>5645000</v>
      </c>
      <c r="C14" s="21">
        <v>5645000</v>
      </c>
      <c r="D14" s="18">
        <v>48458</v>
      </c>
      <c r="E14" s="23">
        <f>+C14*F14</f>
        <v>5645000</v>
      </c>
      <c r="F14" s="20">
        <v>1</v>
      </c>
      <c r="G14" s="23">
        <v>0</v>
      </c>
      <c r="H14" s="20">
        <v>0</v>
      </c>
      <c r="I14" s="23">
        <v>0</v>
      </c>
      <c r="J14" s="20">
        <v>0</v>
      </c>
    </row>
    <row r="15" spans="1:10" ht="16.5" thickBot="1" x14ac:dyDescent="0.3">
      <c r="A15" s="15" t="s">
        <v>21</v>
      </c>
      <c r="B15" s="25">
        <f>SUM(B5:B14)</f>
        <v>56459000</v>
      </c>
      <c r="C15" s="25">
        <f>SUM(C5:C14)</f>
        <v>45519000</v>
      </c>
      <c r="D15" s="1"/>
      <c r="E15" s="25">
        <f>SUM(E5:E14)</f>
        <v>30281242</v>
      </c>
      <c r="F15" s="3">
        <f>+E15/C15</f>
        <v>0.66524400799666072</v>
      </c>
      <c r="G15" s="25">
        <f>SUM(G5:G14)</f>
        <v>5280000</v>
      </c>
      <c r="H15" s="3">
        <f>+G15/C15</f>
        <v>0.11599551835497265</v>
      </c>
      <c r="I15" s="25">
        <f>SUM(I5:I14)</f>
        <v>9957758</v>
      </c>
      <c r="J15" s="3">
        <f>+I15/C15</f>
        <v>0.21876047364836662</v>
      </c>
    </row>
    <row r="16" spans="1:10" ht="16.5" thickTop="1" x14ac:dyDescent="0.25"/>
  </sheetData>
  <mergeCells count="3">
    <mergeCell ref="E3:F3"/>
    <mergeCell ref="G3:H3"/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Jennifer Leverett</cp:lastModifiedBy>
  <dcterms:created xsi:type="dcterms:W3CDTF">2021-08-25T15:44:21Z</dcterms:created>
  <dcterms:modified xsi:type="dcterms:W3CDTF">2023-01-18T17:38:39Z</dcterms:modified>
</cp:coreProperties>
</file>